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520" activeTab="1"/>
  </bookViews>
  <sheets>
    <sheet name="сх продукция" sheetId="1" r:id="rId1"/>
    <sheet name="скот и птица" sheetId="2" r:id="rId2"/>
  </sheets>
  <definedNames/>
  <calcPr fullCalcOnLoad="1"/>
</workbook>
</file>

<file path=xl/sharedStrings.xml><?xml version="1.0" encoding="utf-8"?>
<sst xmlns="http://schemas.openxmlformats.org/spreadsheetml/2006/main" count="104" uniqueCount="33">
  <si>
    <t>тонн</t>
  </si>
  <si>
    <t>Отчет</t>
  </si>
  <si>
    <t>Оценка</t>
  </si>
  <si>
    <t>Прогноз</t>
  </si>
  <si>
    <t>Зерно(в весе после дораб.)</t>
  </si>
  <si>
    <t>Сахарная свекла</t>
  </si>
  <si>
    <t>Масличные культуры</t>
  </si>
  <si>
    <t>в т.ч. подсолнечник</t>
  </si>
  <si>
    <t>Картофель, тонн</t>
  </si>
  <si>
    <t>Овощи, тонн</t>
  </si>
  <si>
    <t>Плоды и ягоды</t>
  </si>
  <si>
    <t>Молоко, тонн</t>
  </si>
  <si>
    <t>Яйца, тыс.штук</t>
  </si>
  <si>
    <t>1 вар.</t>
  </si>
  <si>
    <t>2 вар.</t>
  </si>
  <si>
    <t>темп роста</t>
  </si>
  <si>
    <t>муниципальное образование "Город Майкоп"</t>
  </si>
  <si>
    <t>голов</t>
  </si>
  <si>
    <t>Свиньи</t>
  </si>
  <si>
    <t>Овцы и козы</t>
  </si>
  <si>
    <t>Птица (тыс.голов)</t>
  </si>
  <si>
    <t>Закладка многолет.насажден.(га)</t>
  </si>
  <si>
    <t>Производст.голланд.роз.(млн.шт)</t>
  </si>
  <si>
    <t>в т.ч.рис</t>
  </si>
  <si>
    <t>сельхозпредприятия</t>
  </si>
  <si>
    <t>хозяйства населения</t>
  </si>
  <si>
    <t>крестьянские хозяйства</t>
  </si>
  <si>
    <t>в т.ч.садов интенсивного типа - всего (га)</t>
  </si>
  <si>
    <t>Мясо скота и птицы (в ж/в), тонн</t>
  </si>
  <si>
    <t>в т.ч. коровы</t>
  </si>
  <si>
    <t>Крупный рогатый скот</t>
  </si>
  <si>
    <t>Прогноз производства основных видов сельскохозяйственной продукции по категориям хозяйств на 2023-2025 годы</t>
  </si>
  <si>
    <t>Прогноз производства основных видов скота и птицы по категориям хозяйств на 2023-2025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</si>
</sst>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right" shrinkToFit="1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 shrinkToFit="1"/>
    </xf>
    <xf numFmtId="0" fontId="2" fillId="33" borderId="10" xfId="0" applyFont="1" applyFill="1" applyBorder="1" applyAlignment="1">
      <alignment shrinkToFit="1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 shrinkToFi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shrinkToFit="1"/>
    </xf>
    <xf numFmtId="2" fontId="0" fillId="0" borderId="14" xfId="0" applyNumberForma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shrinkToFit="1"/>
    </xf>
    <xf numFmtId="1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shrinkToFit="1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shrinkToFit="1"/>
    </xf>
    <xf numFmtId="0" fontId="6" fillId="0" borderId="10" xfId="0" applyFont="1" applyFill="1" applyBorder="1" applyAlignment="1">
      <alignment shrinkToFit="1"/>
    </xf>
    <xf numFmtId="1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shrinkToFit="1"/>
    </xf>
    <xf numFmtId="1" fontId="6" fillId="0" borderId="10" xfId="0" applyNumberFormat="1" applyFont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76" fontId="0" fillId="0" borderId="14" xfId="0" applyNumberFormat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/>
    </xf>
    <xf numFmtId="2" fontId="2" fillId="0" borderId="14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1" fontId="2" fillId="33" borderId="14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0" fillId="33" borderId="14" xfId="0" applyNumberFormat="1" applyFill="1" applyBorder="1" applyAlignment="1">
      <alignment/>
    </xf>
    <xf numFmtId="176" fontId="0" fillId="33" borderId="10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2" fillId="33" borderId="1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4" fillId="0" borderId="17" xfId="0" applyFont="1" applyBorder="1" applyAlignment="1">
      <alignment horizontal="center" shrinkToFit="1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wrapText="1"/>
    </xf>
    <xf numFmtId="1" fontId="4" fillId="0" borderId="1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0" fillId="0" borderId="18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2" fillId="0" borderId="18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0" fillId="33" borderId="18" xfId="0" applyNumberFormat="1" applyFill="1" applyBorder="1" applyAlignment="1">
      <alignment/>
    </xf>
    <xf numFmtId="176" fontId="0" fillId="33" borderId="14" xfId="0" applyNumberFormat="1" applyFill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 horizontal="center"/>
    </xf>
    <xf numFmtId="1" fontId="0" fillId="0" borderId="18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" fontId="7" fillId="0" borderId="18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7" fillId="0" borderId="18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 shrinkToFit="1"/>
    </xf>
    <xf numFmtId="0" fontId="1" fillId="0" borderId="17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29.875" style="0" customWidth="1"/>
    <col min="4" max="4" width="9.125" style="12" customWidth="1"/>
    <col min="5" max="5" width="10.875" style="12" customWidth="1"/>
    <col min="6" max="6" width="9.125" style="12" customWidth="1"/>
    <col min="7" max="7" width="1.625" style="0" customWidth="1"/>
    <col min="8" max="8" width="11.75390625" style="0" customWidth="1"/>
    <col min="10" max="10" width="2.25390625" style="0" customWidth="1"/>
    <col min="11" max="11" width="10.25390625" style="0" customWidth="1"/>
    <col min="12" max="12" width="3.00390625" style="0" customWidth="1"/>
    <col min="13" max="13" width="9.375" style="0" customWidth="1"/>
  </cols>
  <sheetData>
    <row r="1" spans="1:13" ht="43.5" customHeight="1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7" customHeight="1">
      <c r="A2" s="85" t="s">
        <v>16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23" t="s">
        <v>0</v>
      </c>
    </row>
    <row r="3" spans="1:13" s="2" customFormat="1" ht="12.75">
      <c r="A3" s="9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s="2" customFormat="1" ht="12.75">
      <c r="A4" s="99"/>
      <c r="B4" s="25" t="s">
        <v>1</v>
      </c>
      <c r="C4" s="25" t="s">
        <v>1</v>
      </c>
      <c r="D4" s="18" t="s">
        <v>2</v>
      </c>
      <c r="E4" s="88" t="s">
        <v>3</v>
      </c>
      <c r="F4" s="89"/>
      <c r="G4" s="89"/>
      <c r="H4" s="89"/>
      <c r="I4" s="89"/>
      <c r="J4" s="89"/>
      <c r="K4" s="89"/>
      <c r="L4" s="89"/>
      <c r="M4" s="90"/>
    </row>
    <row r="5" spans="1:13" s="2" customFormat="1" ht="18">
      <c r="A5" s="99"/>
      <c r="B5" s="92">
        <v>2020</v>
      </c>
      <c r="C5" s="92">
        <v>2021</v>
      </c>
      <c r="D5" s="92">
        <v>2022</v>
      </c>
      <c r="E5" s="94">
        <v>2023</v>
      </c>
      <c r="F5" s="95"/>
      <c r="G5" s="90"/>
      <c r="H5" s="96">
        <v>2024</v>
      </c>
      <c r="I5" s="96"/>
      <c r="J5" s="90"/>
      <c r="K5" s="97">
        <v>2025</v>
      </c>
      <c r="L5" s="96"/>
      <c r="M5" s="90"/>
    </row>
    <row r="6" spans="1:15" s="2" customFormat="1" ht="18">
      <c r="A6" s="100"/>
      <c r="B6" s="93"/>
      <c r="C6" s="93"/>
      <c r="D6" s="93"/>
      <c r="E6" s="19" t="s">
        <v>13</v>
      </c>
      <c r="F6" s="94" t="s">
        <v>14</v>
      </c>
      <c r="G6" s="125"/>
      <c r="H6" s="17" t="s">
        <v>13</v>
      </c>
      <c r="I6" s="94" t="s">
        <v>14</v>
      </c>
      <c r="J6" s="125"/>
      <c r="K6" s="17" t="s">
        <v>13</v>
      </c>
      <c r="L6" s="94" t="s">
        <v>14</v>
      </c>
      <c r="M6" s="125"/>
      <c r="O6" s="42"/>
    </row>
    <row r="7" spans="1:13" s="26" customFormat="1" ht="12.75">
      <c r="A7" s="27" t="s">
        <v>15</v>
      </c>
      <c r="B7" s="70">
        <v>110.7</v>
      </c>
      <c r="C7" s="70">
        <v>96.7</v>
      </c>
      <c r="D7" s="71">
        <v>98.4</v>
      </c>
      <c r="E7" s="72">
        <v>102.1</v>
      </c>
      <c r="F7" s="101">
        <v>104</v>
      </c>
      <c r="G7" s="102"/>
      <c r="H7" s="70">
        <v>102.5</v>
      </c>
      <c r="I7" s="101">
        <v>104</v>
      </c>
      <c r="J7" s="102"/>
      <c r="K7" s="70">
        <v>103.8</v>
      </c>
      <c r="L7" s="101">
        <v>104</v>
      </c>
      <c r="M7" s="102"/>
    </row>
    <row r="8" spans="1:13" s="5" customFormat="1" ht="12.75">
      <c r="A8" s="3" t="s">
        <v>4</v>
      </c>
      <c r="B8" s="4">
        <f>B9+B10+B11</f>
        <v>17935</v>
      </c>
      <c r="C8" s="9">
        <f>C9+C10+C11</f>
        <v>13280</v>
      </c>
      <c r="D8" s="9">
        <f>D9+D10+D11</f>
        <v>13510</v>
      </c>
      <c r="E8" s="9">
        <f>E9+E10+E11</f>
        <v>13793.71</v>
      </c>
      <c r="F8" s="103">
        <v>14051</v>
      </c>
      <c r="G8" s="104"/>
      <c r="H8" s="9">
        <v>14138</v>
      </c>
      <c r="I8" s="107">
        <v>14613</v>
      </c>
      <c r="J8" s="108"/>
      <c r="K8" s="9">
        <v>14675</v>
      </c>
      <c r="L8" s="107">
        <f>L9+L10+L11</f>
        <v>15196.912640000002</v>
      </c>
      <c r="M8" s="108"/>
    </row>
    <row r="9" spans="1:13" ht="12.75">
      <c r="A9" s="6" t="s">
        <v>24</v>
      </c>
      <c r="B9" s="14">
        <v>4041</v>
      </c>
      <c r="C9" s="14">
        <v>3118</v>
      </c>
      <c r="D9" s="11">
        <v>3213</v>
      </c>
      <c r="E9" s="11">
        <f>D9*E7/100</f>
        <v>3280.473</v>
      </c>
      <c r="F9" s="105">
        <f>D9*F7/100</f>
        <v>3341.52</v>
      </c>
      <c r="G9" s="106"/>
      <c r="H9" s="15">
        <f>E9*H7/100</f>
        <v>3362.484825</v>
      </c>
      <c r="I9" s="126">
        <f>F9*I7/100</f>
        <v>3475.1808</v>
      </c>
      <c r="J9" s="127"/>
      <c r="K9" s="11">
        <f>H9*K7/100</f>
        <v>3490.2592483500002</v>
      </c>
      <c r="L9" s="105">
        <f>I9*L7/100</f>
        <v>3614.188032</v>
      </c>
      <c r="M9" s="106"/>
    </row>
    <row r="10" spans="1:13" ht="12.75">
      <c r="A10" s="7" t="s">
        <v>25</v>
      </c>
      <c r="B10" s="11">
        <v>6238</v>
      </c>
      <c r="C10" s="14">
        <v>840</v>
      </c>
      <c r="D10" s="14">
        <v>840</v>
      </c>
      <c r="E10" s="11">
        <f>D10*E7/100</f>
        <v>857.64</v>
      </c>
      <c r="F10" s="105">
        <f>D10*F7/100</f>
        <v>873.6</v>
      </c>
      <c r="G10" s="106"/>
      <c r="H10" s="15">
        <f>E10*H7/100</f>
        <v>879.081</v>
      </c>
      <c r="I10" s="126">
        <f>F10*I7/100</f>
        <v>908.5440000000001</v>
      </c>
      <c r="J10" s="127"/>
      <c r="K10" s="11">
        <f>H10*K7/100</f>
        <v>912.486078</v>
      </c>
      <c r="L10" s="105">
        <f>I10*L7/100</f>
        <v>944.8857600000001</v>
      </c>
      <c r="M10" s="106"/>
    </row>
    <row r="11" spans="1:13" ht="12.75">
      <c r="A11" s="7" t="s">
        <v>26</v>
      </c>
      <c r="B11" s="14">
        <v>7656</v>
      </c>
      <c r="C11" s="14">
        <v>9322</v>
      </c>
      <c r="D11" s="11">
        <v>9457</v>
      </c>
      <c r="E11" s="11">
        <f>D11*E7/100</f>
        <v>9655.597</v>
      </c>
      <c r="F11" s="105">
        <f>D11*F7/100</f>
        <v>9835.28</v>
      </c>
      <c r="G11" s="106"/>
      <c r="H11" s="15">
        <f>E11*H7/100</f>
        <v>9896.986925</v>
      </c>
      <c r="I11" s="126">
        <f>F11*I7/100</f>
        <v>10228.691200000001</v>
      </c>
      <c r="J11" s="127"/>
      <c r="K11" s="11">
        <f>H11*K7/100</f>
        <v>10273.072428149999</v>
      </c>
      <c r="L11" s="105">
        <f>I11*L7/100</f>
        <v>10637.838848000001</v>
      </c>
      <c r="M11" s="106"/>
    </row>
    <row r="12" spans="1:13" ht="12.75">
      <c r="A12" s="20" t="s">
        <v>23</v>
      </c>
      <c r="B12" s="9">
        <v>0</v>
      </c>
      <c r="C12" s="24">
        <f>C13+C14+C15</f>
        <v>0</v>
      </c>
      <c r="D12" s="24">
        <f>D13+D14+D15</f>
        <v>0</v>
      </c>
      <c r="E12" s="9">
        <v>0</v>
      </c>
      <c r="F12" s="107">
        <v>0</v>
      </c>
      <c r="G12" s="108"/>
      <c r="H12" s="9">
        <v>0</v>
      </c>
      <c r="I12" s="107"/>
      <c r="J12" s="108"/>
      <c r="K12" s="9">
        <v>0</v>
      </c>
      <c r="L12" s="107"/>
      <c r="M12" s="108"/>
    </row>
    <row r="13" spans="1:13" ht="12.75">
      <c r="A13" s="6" t="s">
        <v>24</v>
      </c>
      <c r="B13" s="8"/>
      <c r="C13" s="14"/>
      <c r="D13" s="14"/>
      <c r="E13" s="11"/>
      <c r="F13" s="105"/>
      <c r="G13" s="106"/>
      <c r="H13" s="15"/>
      <c r="I13" s="126"/>
      <c r="J13" s="127"/>
      <c r="K13" s="11"/>
      <c r="L13" s="105"/>
      <c r="M13" s="106"/>
    </row>
    <row r="14" spans="1:13" ht="12.75">
      <c r="A14" s="7" t="s">
        <v>25</v>
      </c>
      <c r="B14" s="8"/>
      <c r="C14" s="14"/>
      <c r="D14" s="14"/>
      <c r="E14" s="11"/>
      <c r="F14" s="105"/>
      <c r="G14" s="106"/>
      <c r="H14" s="15"/>
      <c r="I14" s="126"/>
      <c r="J14" s="127"/>
      <c r="K14" s="11"/>
      <c r="L14" s="105"/>
      <c r="M14" s="106"/>
    </row>
    <row r="15" spans="1:13" ht="12.75">
      <c r="A15" s="7" t="s">
        <v>26</v>
      </c>
      <c r="B15" s="8"/>
      <c r="C15" s="14"/>
      <c r="D15" s="14"/>
      <c r="E15" s="11"/>
      <c r="F15" s="105"/>
      <c r="G15" s="106"/>
      <c r="H15" s="15"/>
      <c r="I15" s="126"/>
      <c r="J15" s="127"/>
      <c r="K15" s="11"/>
      <c r="L15" s="105"/>
      <c r="M15" s="106"/>
    </row>
    <row r="16" spans="1:13" s="5" customFormat="1" ht="12.75">
      <c r="A16" s="3" t="s">
        <v>5</v>
      </c>
      <c r="B16" s="4">
        <v>0</v>
      </c>
      <c r="C16" s="24">
        <f>C17+C18+C19</f>
        <v>0</v>
      </c>
      <c r="D16" s="24">
        <f>D17+D18+D19</f>
        <v>0</v>
      </c>
      <c r="E16" s="9">
        <v>0</v>
      </c>
      <c r="F16" s="107">
        <v>0</v>
      </c>
      <c r="G16" s="108"/>
      <c r="H16" s="9">
        <v>0</v>
      </c>
      <c r="I16" s="107"/>
      <c r="J16" s="108"/>
      <c r="K16" s="9">
        <v>0</v>
      </c>
      <c r="L16" s="107"/>
      <c r="M16" s="108"/>
    </row>
    <row r="17" spans="1:13" ht="12.75">
      <c r="A17" s="6" t="s">
        <v>24</v>
      </c>
      <c r="B17" s="8"/>
      <c r="C17" s="13"/>
      <c r="D17" s="13"/>
      <c r="E17" s="11"/>
      <c r="F17" s="109"/>
      <c r="G17" s="109"/>
      <c r="H17" s="11"/>
      <c r="I17" s="110"/>
      <c r="J17" s="106"/>
      <c r="K17" s="13"/>
      <c r="L17" s="105"/>
      <c r="M17" s="106"/>
    </row>
    <row r="18" spans="1:13" ht="12.75">
      <c r="A18" s="7" t="s">
        <v>25</v>
      </c>
      <c r="B18" s="8"/>
      <c r="C18" s="14"/>
      <c r="D18" s="14"/>
      <c r="E18" s="11"/>
      <c r="F18" s="109"/>
      <c r="G18" s="109"/>
      <c r="H18" s="11"/>
      <c r="I18" s="109"/>
      <c r="J18" s="109"/>
      <c r="K18" s="14"/>
      <c r="L18" s="105"/>
      <c r="M18" s="106"/>
    </row>
    <row r="19" spans="1:13" ht="12.75">
      <c r="A19" s="7" t="s">
        <v>26</v>
      </c>
      <c r="B19" s="8"/>
      <c r="C19" s="13"/>
      <c r="D19" s="13"/>
      <c r="E19" s="11"/>
      <c r="F19" s="109"/>
      <c r="G19" s="109"/>
      <c r="H19" s="11"/>
      <c r="I19" s="109"/>
      <c r="J19" s="109"/>
      <c r="K19" s="13"/>
      <c r="L19" s="105"/>
      <c r="M19" s="106"/>
    </row>
    <row r="20" spans="1:13" s="5" customFormat="1" ht="12.75">
      <c r="A20" s="3" t="s">
        <v>6</v>
      </c>
      <c r="B20" s="9">
        <f>B21+B22+B23</f>
        <v>4795</v>
      </c>
      <c r="C20" s="9">
        <f>C21+C22+C23</f>
        <v>4050</v>
      </c>
      <c r="D20" s="9">
        <f>D21+D22+D23</f>
        <v>5048</v>
      </c>
      <c r="E20" s="9">
        <f>E21+E22+E23</f>
        <v>5154.008</v>
      </c>
      <c r="F20" s="107">
        <f>F21+F22+F23</f>
        <v>5249.92</v>
      </c>
      <c r="G20" s="108"/>
      <c r="H20" s="9">
        <f>H21+H22+H23</f>
        <v>5282.8582</v>
      </c>
      <c r="I20" s="107">
        <f>I21+I22+I23</f>
        <v>5459.9168</v>
      </c>
      <c r="J20" s="108"/>
      <c r="K20" s="9">
        <v>5483</v>
      </c>
      <c r="L20" s="107">
        <f>L21+L22+L23</f>
        <v>5689.73423512</v>
      </c>
      <c r="M20" s="108"/>
    </row>
    <row r="21" spans="1:13" ht="12.75">
      <c r="A21" s="6" t="s">
        <v>24</v>
      </c>
      <c r="B21" s="14">
        <v>1610</v>
      </c>
      <c r="C21" s="14">
        <v>1880</v>
      </c>
      <c r="D21" s="11">
        <v>2148</v>
      </c>
      <c r="E21" s="11">
        <f>D21*E7/100</f>
        <v>2193.1079999999997</v>
      </c>
      <c r="F21" s="105">
        <f>D21*F7/100</f>
        <v>2233.92</v>
      </c>
      <c r="G21" s="106"/>
      <c r="H21" s="15">
        <f>E21*H7/100</f>
        <v>2247.9357</v>
      </c>
      <c r="I21" s="126">
        <f>F21*I7/100</f>
        <v>2323.2768</v>
      </c>
      <c r="J21" s="127"/>
      <c r="K21" s="11">
        <f>H21*K7/100</f>
        <v>2333.3572566</v>
      </c>
      <c r="L21" s="105">
        <f>I21*L7/100</f>
        <v>2416.2078720000004</v>
      </c>
      <c r="M21" s="106"/>
    </row>
    <row r="22" spans="1:13" ht="12.75">
      <c r="A22" s="7" t="s">
        <v>25</v>
      </c>
      <c r="B22" s="8">
        <v>186</v>
      </c>
      <c r="C22" s="14">
        <v>550</v>
      </c>
      <c r="D22" s="14">
        <v>560</v>
      </c>
      <c r="E22" s="11">
        <f>D22*E7/100</f>
        <v>571.76</v>
      </c>
      <c r="F22" s="105">
        <f>D22*F7/100</f>
        <v>582.4</v>
      </c>
      <c r="G22" s="106"/>
      <c r="H22" s="15">
        <f>E22*H7/100</f>
        <v>586.054</v>
      </c>
      <c r="I22" s="126">
        <f>F22*I7/100</f>
        <v>605.696</v>
      </c>
      <c r="J22" s="127"/>
      <c r="K22" s="11">
        <f>H22*K7/100</f>
        <v>608.3240519999999</v>
      </c>
      <c r="L22" s="105">
        <f>I22*L7/100</f>
        <v>629.92384</v>
      </c>
      <c r="M22" s="106"/>
    </row>
    <row r="23" spans="1:13" ht="12.75">
      <c r="A23" s="7" t="s">
        <v>26</v>
      </c>
      <c r="B23" s="8">
        <v>2999</v>
      </c>
      <c r="C23" s="14">
        <v>1620</v>
      </c>
      <c r="D23" s="11">
        <v>2340</v>
      </c>
      <c r="E23" s="11">
        <f>D23*E7/100</f>
        <v>2389.14</v>
      </c>
      <c r="F23" s="105">
        <f>D23*F7/100</f>
        <v>2433.6</v>
      </c>
      <c r="G23" s="106"/>
      <c r="H23" s="15">
        <f>E23*H7/100</f>
        <v>2448.8684999999996</v>
      </c>
      <c r="I23" s="126">
        <f>F23*I7/100</f>
        <v>2530.944</v>
      </c>
      <c r="J23" s="127"/>
      <c r="K23" s="11">
        <f>H23*K7/100</f>
        <v>2541.9255029999995</v>
      </c>
      <c r="L23" s="105">
        <f>K23*L7/100</f>
        <v>2643.6025231199997</v>
      </c>
      <c r="M23" s="106"/>
    </row>
    <row r="24" spans="1:13" s="5" customFormat="1" ht="12.75">
      <c r="A24" s="3" t="s">
        <v>7</v>
      </c>
      <c r="B24" s="4">
        <f>B25+B26+B27</f>
        <v>3021</v>
      </c>
      <c r="C24" s="9">
        <f>C25+C26+C27</f>
        <v>2374</v>
      </c>
      <c r="D24" s="9">
        <f>+D25+D26+D27</f>
        <v>2944</v>
      </c>
      <c r="E24" s="9">
        <f>E25+E26+E27</f>
        <v>3005.8239999999996</v>
      </c>
      <c r="F24" s="107">
        <f>F25+F26+F27</f>
        <v>3061.76</v>
      </c>
      <c r="G24" s="108"/>
      <c r="H24" s="9">
        <f>H25+H26+H27</f>
        <v>3080.9696000000004</v>
      </c>
      <c r="I24" s="107">
        <f>I25+I26+I27</f>
        <v>3184.2304000000004</v>
      </c>
      <c r="J24" s="108"/>
      <c r="K24" s="9">
        <f>K25+K26+K27</f>
        <v>3198.0464448</v>
      </c>
      <c r="L24" s="107">
        <v>3311</v>
      </c>
      <c r="M24" s="108"/>
    </row>
    <row r="25" spans="1:13" ht="12.75">
      <c r="A25" s="6" t="s">
        <v>24</v>
      </c>
      <c r="B25" s="14">
        <v>241</v>
      </c>
      <c r="C25" s="14">
        <v>301</v>
      </c>
      <c r="D25" s="11">
        <v>442</v>
      </c>
      <c r="E25" s="11">
        <f>D25*E7/100</f>
        <v>451.282</v>
      </c>
      <c r="F25" s="105">
        <f>D25*F7/100</f>
        <v>459.68</v>
      </c>
      <c r="G25" s="106"/>
      <c r="H25" s="15">
        <f>E25*H7/100</f>
        <v>462.56405</v>
      </c>
      <c r="I25" s="126">
        <f>F25*I7/100</f>
        <v>478.0672</v>
      </c>
      <c r="J25" s="127"/>
      <c r="K25" s="11">
        <f>H25*K7/100</f>
        <v>480.1414839</v>
      </c>
      <c r="L25" s="105">
        <f>I25*L7/100</f>
        <v>497.189888</v>
      </c>
      <c r="M25" s="106"/>
    </row>
    <row r="26" spans="1:13" ht="12.75">
      <c r="A26" s="7" t="s">
        <v>25</v>
      </c>
      <c r="B26" s="8">
        <v>5</v>
      </c>
      <c r="C26" s="14">
        <v>550</v>
      </c>
      <c r="D26" s="14">
        <v>560</v>
      </c>
      <c r="E26" s="10">
        <f>D26*E7/100</f>
        <v>571.76</v>
      </c>
      <c r="F26" s="110">
        <f>D26*F7/100</f>
        <v>582.4</v>
      </c>
      <c r="G26" s="106"/>
      <c r="H26" s="10">
        <f>E26*H7/100</f>
        <v>586.054</v>
      </c>
      <c r="I26" s="110">
        <f>F26*I7/100</f>
        <v>605.696</v>
      </c>
      <c r="J26" s="106"/>
      <c r="K26" s="14">
        <f>H26*K7/100</f>
        <v>608.3240519999999</v>
      </c>
      <c r="L26" s="105">
        <f>I26*L7/100</f>
        <v>629.92384</v>
      </c>
      <c r="M26" s="106"/>
    </row>
    <row r="27" spans="1:13" ht="12.75">
      <c r="A27" s="7" t="s">
        <v>26</v>
      </c>
      <c r="B27" s="8">
        <v>2775</v>
      </c>
      <c r="C27" s="14">
        <v>1523</v>
      </c>
      <c r="D27" s="14">
        <v>1942</v>
      </c>
      <c r="E27" s="11">
        <f>D27*E7/100</f>
        <v>1982.782</v>
      </c>
      <c r="F27" s="105">
        <f>D27*F7/100</f>
        <v>2019.68</v>
      </c>
      <c r="G27" s="106"/>
      <c r="H27" s="15">
        <f>E27*H7/100</f>
        <v>2032.35155</v>
      </c>
      <c r="I27" s="126">
        <f>F27*I7/100</f>
        <v>2100.4672</v>
      </c>
      <c r="J27" s="127"/>
      <c r="K27" s="11">
        <f>H27*K7/100</f>
        <v>2109.5809089</v>
      </c>
      <c r="L27" s="105">
        <f>I27*L7/100</f>
        <v>2184.485888</v>
      </c>
      <c r="M27" s="106"/>
    </row>
    <row r="28" spans="1:13" s="22" customFormat="1" ht="12.75">
      <c r="A28" s="20" t="s">
        <v>8</v>
      </c>
      <c r="B28" s="43">
        <f>B29+B30+B31</f>
        <v>1674</v>
      </c>
      <c r="C28" s="44">
        <f>C29+C30+C31</f>
        <v>1332</v>
      </c>
      <c r="D28" s="44">
        <f aca="true" t="shared" si="0" ref="D28:L28">D29+D30+D31</f>
        <v>1350</v>
      </c>
      <c r="E28" s="44">
        <f>E29+E30+E31</f>
        <v>1378.35</v>
      </c>
      <c r="F28" s="111">
        <f>F29+F30+F31</f>
        <v>1404</v>
      </c>
      <c r="G28" s="112"/>
      <c r="H28" s="44">
        <f t="shared" si="0"/>
        <v>1412.80875</v>
      </c>
      <c r="I28" s="111">
        <f>I29+I30+I31</f>
        <v>1460.16</v>
      </c>
      <c r="J28" s="112"/>
      <c r="K28" s="44">
        <f t="shared" si="0"/>
        <v>1466.4954825</v>
      </c>
      <c r="L28" s="111">
        <f t="shared" si="0"/>
        <v>1518.5664000000002</v>
      </c>
      <c r="M28" s="112"/>
    </row>
    <row r="29" spans="1:13" ht="12.75">
      <c r="A29" s="6" t="s">
        <v>24</v>
      </c>
      <c r="B29" s="37">
        <v>0</v>
      </c>
      <c r="C29" s="45">
        <v>0</v>
      </c>
      <c r="D29" s="45">
        <v>0</v>
      </c>
      <c r="E29" s="46">
        <v>0</v>
      </c>
      <c r="F29" s="113">
        <v>0</v>
      </c>
      <c r="G29" s="114"/>
      <c r="H29" s="46">
        <v>0</v>
      </c>
      <c r="I29" s="113">
        <v>0</v>
      </c>
      <c r="J29" s="114"/>
      <c r="K29" s="46">
        <v>0</v>
      </c>
      <c r="L29" s="113">
        <v>0</v>
      </c>
      <c r="M29" s="114"/>
    </row>
    <row r="30" spans="1:13" ht="12.75">
      <c r="A30" s="7" t="s">
        <v>25</v>
      </c>
      <c r="B30" s="64">
        <v>1672</v>
      </c>
      <c r="C30" s="45">
        <v>1332</v>
      </c>
      <c r="D30" s="45">
        <v>1350</v>
      </c>
      <c r="E30" s="46">
        <f>D30*E7/100</f>
        <v>1378.35</v>
      </c>
      <c r="F30" s="113">
        <f>D30*F7/100</f>
        <v>1404</v>
      </c>
      <c r="G30" s="114"/>
      <c r="H30" s="46">
        <f>E30*H7/100</f>
        <v>1412.80875</v>
      </c>
      <c r="I30" s="113">
        <f>F30*I7/100</f>
        <v>1460.16</v>
      </c>
      <c r="J30" s="114"/>
      <c r="K30" s="46">
        <f>H30*K7/100</f>
        <v>1466.4954825</v>
      </c>
      <c r="L30" s="113">
        <f>I30*L7/100</f>
        <v>1518.5664000000002</v>
      </c>
      <c r="M30" s="114"/>
    </row>
    <row r="31" spans="1:13" ht="12.75">
      <c r="A31" s="7" t="s">
        <v>26</v>
      </c>
      <c r="B31" s="37">
        <v>2</v>
      </c>
      <c r="C31" s="45"/>
      <c r="D31" s="45">
        <v>0</v>
      </c>
      <c r="E31" s="46">
        <f>D31*E7/100</f>
        <v>0</v>
      </c>
      <c r="F31" s="113">
        <f>D31*F7/100</f>
        <v>0</v>
      </c>
      <c r="G31" s="114"/>
      <c r="H31" s="46">
        <f>E31*H7/100</f>
        <v>0</v>
      </c>
      <c r="I31" s="113">
        <f>F31*I7/100</f>
        <v>0</v>
      </c>
      <c r="J31" s="114"/>
      <c r="K31" s="46">
        <f>H31*K7/100</f>
        <v>0</v>
      </c>
      <c r="L31" s="113">
        <f>I31*L7/100</f>
        <v>0</v>
      </c>
      <c r="M31" s="114"/>
    </row>
    <row r="32" spans="1:13" s="5" customFormat="1" ht="12.75">
      <c r="A32" s="3" t="s">
        <v>9</v>
      </c>
      <c r="B32" s="4">
        <f>B33+B34+B35</f>
        <v>2529</v>
      </c>
      <c r="C32" s="9">
        <f>C33+C34+C35</f>
        <v>6149</v>
      </c>
      <c r="D32" s="9">
        <f>D33+D34+D35</f>
        <v>6430</v>
      </c>
      <c r="E32" s="9">
        <f>E33+E34+E35</f>
        <v>6565.03</v>
      </c>
      <c r="F32" s="107">
        <f>F33+F34+F35</f>
        <v>6687.2</v>
      </c>
      <c r="G32" s="108"/>
      <c r="H32" s="9">
        <v>6730</v>
      </c>
      <c r="I32" s="107">
        <v>6954</v>
      </c>
      <c r="J32" s="108"/>
      <c r="K32" s="9">
        <f>K33+K34+K35</f>
        <v>6984.863668499998</v>
      </c>
      <c r="L32" s="107">
        <f>L33+L34+L35</f>
        <v>7232.87552</v>
      </c>
      <c r="M32" s="108"/>
    </row>
    <row r="33" spans="1:13" ht="12.75">
      <c r="A33" s="6" t="s">
        <v>24</v>
      </c>
      <c r="B33" s="8">
        <v>0</v>
      </c>
      <c r="C33" s="14">
        <v>0</v>
      </c>
      <c r="D33" s="14">
        <v>0</v>
      </c>
      <c r="E33" s="11">
        <v>0</v>
      </c>
      <c r="F33" s="105">
        <v>0</v>
      </c>
      <c r="G33" s="106"/>
      <c r="H33" s="15">
        <v>0</v>
      </c>
      <c r="I33" s="126">
        <v>0</v>
      </c>
      <c r="J33" s="127"/>
      <c r="K33" s="11">
        <v>0</v>
      </c>
      <c r="L33" s="105">
        <v>0</v>
      </c>
      <c r="M33" s="106"/>
    </row>
    <row r="34" spans="1:13" ht="12.75">
      <c r="A34" s="7" t="s">
        <v>25</v>
      </c>
      <c r="B34" s="8">
        <v>2528</v>
      </c>
      <c r="C34" s="14">
        <v>6149</v>
      </c>
      <c r="D34" s="14">
        <v>6180</v>
      </c>
      <c r="E34" s="11">
        <f>D34*E7/100</f>
        <v>6309.78</v>
      </c>
      <c r="F34" s="105">
        <f>D34*F7/100</f>
        <v>6427.2</v>
      </c>
      <c r="G34" s="106"/>
      <c r="H34" s="15">
        <f>E34*H7/100</f>
        <v>6467.5244999999995</v>
      </c>
      <c r="I34" s="126">
        <f>F34*I7/100</f>
        <v>6684.288</v>
      </c>
      <c r="J34" s="127"/>
      <c r="K34" s="11">
        <f>H34*K7/100</f>
        <v>6713.2904309999985</v>
      </c>
      <c r="L34" s="105">
        <f>I34*L7/100</f>
        <v>6951.659519999999</v>
      </c>
      <c r="M34" s="106"/>
    </row>
    <row r="35" spans="1:13" ht="12.75">
      <c r="A35" s="7" t="s">
        <v>26</v>
      </c>
      <c r="B35" s="29">
        <v>1</v>
      </c>
      <c r="C35" s="14">
        <v>0</v>
      </c>
      <c r="D35" s="14">
        <v>250</v>
      </c>
      <c r="E35" s="11">
        <f>D35*E7/100</f>
        <v>255.25</v>
      </c>
      <c r="F35" s="105">
        <f>D35*F7/100</f>
        <v>260</v>
      </c>
      <c r="G35" s="106"/>
      <c r="H35" s="15">
        <f>E35*H7/100</f>
        <v>261.63125</v>
      </c>
      <c r="I35" s="126">
        <f>F35*I7/100</f>
        <v>270.4</v>
      </c>
      <c r="J35" s="127"/>
      <c r="K35" s="11">
        <f>H35*K7/100</f>
        <v>271.5732375</v>
      </c>
      <c r="L35" s="105">
        <f>I35*L7/100</f>
        <v>281.216</v>
      </c>
      <c r="M35" s="106"/>
    </row>
    <row r="36" spans="1:13" s="5" customFormat="1" ht="12.75">
      <c r="A36" s="3" t="s">
        <v>10</v>
      </c>
      <c r="B36" s="4">
        <f>B37+B38+B39</f>
        <v>3490</v>
      </c>
      <c r="C36" s="48">
        <f>C37+C38+C39</f>
        <v>3618</v>
      </c>
      <c r="D36" s="49">
        <f>D38+D39</f>
        <v>3795</v>
      </c>
      <c r="E36" s="49">
        <f aca="true" t="shared" si="1" ref="E36:K36">E38+E39</f>
        <v>3874.6949999999997</v>
      </c>
      <c r="F36" s="115">
        <f t="shared" si="1"/>
        <v>3946.8</v>
      </c>
      <c r="G36" s="116"/>
      <c r="H36" s="49">
        <v>3971</v>
      </c>
      <c r="I36" s="115">
        <f t="shared" si="1"/>
        <v>4104.6720000000005</v>
      </c>
      <c r="J36" s="116"/>
      <c r="K36" s="49">
        <f t="shared" si="1"/>
        <v>4122.48174525</v>
      </c>
      <c r="L36" s="115">
        <f>L37+L38+L39</f>
        <v>4268.858880000001</v>
      </c>
      <c r="M36" s="116"/>
    </row>
    <row r="37" spans="1:13" ht="12.75">
      <c r="A37" s="6" t="s">
        <v>24</v>
      </c>
      <c r="B37" s="8">
        <v>0</v>
      </c>
      <c r="C37" s="14">
        <v>0</v>
      </c>
      <c r="D37" s="14">
        <v>0</v>
      </c>
      <c r="E37" s="11">
        <v>0</v>
      </c>
      <c r="F37" s="105">
        <v>0</v>
      </c>
      <c r="G37" s="106"/>
      <c r="H37" s="11">
        <v>0</v>
      </c>
      <c r="I37" s="105">
        <v>0</v>
      </c>
      <c r="J37" s="106"/>
      <c r="K37" s="11">
        <v>0</v>
      </c>
      <c r="L37" s="105">
        <v>0</v>
      </c>
      <c r="M37" s="106"/>
    </row>
    <row r="38" spans="1:13" ht="12.75">
      <c r="A38" s="7" t="s">
        <v>25</v>
      </c>
      <c r="B38" s="14">
        <v>3119</v>
      </c>
      <c r="C38" s="14">
        <v>2942</v>
      </c>
      <c r="D38" s="14">
        <v>3120</v>
      </c>
      <c r="E38" s="11">
        <f>D38*E7/100</f>
        <v>3185.52</v>
      </c>
      <c r="F38" s="105">
        <f>D38*F7/100</f>
        <v>3244.8</v>
      </c>
      <c r="G38" s="106"/>
      <c r="H38" s="15">
        <f>E38*H7/100</f>
        <v>3265.158</v>
      </c>
      <c r="I38" s="126">
        <f>F38*I7/100</f>
        <v>3374.592</v>
      </c>
      <c r="J38" s="127"/>
      <c r="K38" s="11">
        <f>H38*K7/100</f>
        <v>3389.234004</v>
      </c>
      <c r="L38" s="105">
        <f>I38*L7/100</f>
        <v>3509.5756800000004</v>
      </c>
      <c r="M38" s="106"/>
    </row>
    <row r="39" spans="1:13" ht="12.75">
      <c r="A39" s="7" t="s">
        <v>26</v>
      </c>
      <c r="B39" s="29">
        <v>371</v>
      </c>
      <c r="C39" s="14">
        <v>676</v>
      </c>
      <c r="D39" s="14">
        <v>675</v>
      </c>
      <c r="E39" s="11">
        <f>D39*E7/100</f>
        <v>689.175</v>
      </c>
      <c r="F39" s="105">
        <f>D39*F7/100</f>
        <v>702</v>
      </c>
      <c r="G39" s="106"/>
      <c r="H39" s="15">
        <f>E39*H7/100</f>
        <v>706.404375</v>
      </c>
      <c r="I39" s="126">
        <f>F39*I7/100</f>
        <v>730.08</v>
      </c>
      <c r="J39" s="127"/>
      <c r="K39" s="11">
        <f>H39*K7/100</f>
        <v>733.24774125</v>
      </c>
      <c r="L39" s="105">
        <f>I39*L7/100</f>
        <v>759.2832000000001</v>
      </c>
      <c r="M39" s="106"/>
    </row>
    <row r="40" spans="1:13" s="22" customFormat="1" ht="12.75">
      <c r="A40" s="20" t="s">
        <v>21</v>
      </c>
      <c r="B40" s="41">
        <v>67.6</v>
      </c>
      <c r="C40" s="74">
        <f>C41+C42+C43</f>
        <v>111.9</v>
      </c>
      <c r="D40" s="78">
        <f>D41+D42+D43</f>
        <v>97.8</v>
      </c>
      <c r="E40" s="21">
        <f>E41+E42+E43</f>
        <v>0</v>
      </c>
      <c r="F40" s="117">
        <f>F41+F42+F43</f>
        <v>0</v>
      </c>
      <c r="G40" s="118"/>
      <c r="H40" s="30">
        <f>H41+H43+H42</f>
        <v>0</v>
      </c>
      <c r="I40" s="128">
        <v>0</v>
      </c>
      <c r="J40" s="129"/>
      <c r="K40" s="21">
        <v>0</v>
      </c>
      <c r="L40" s="117">
        <f>L41+L42+L43</f>
        <v>0</v>
      </c>
      <c r="M40" s="118"/>
    </row>
    <row r="41" spans="1:13" ht="12.75">
      <c r="A41" s="6" t="s">
        <v>24</v>
      </c>
      <c r="B41" s="29">
        <v>47.6</v>
      </c>
      <c r="C41" s="40">
        <v>10</v>
      </c>
      <c r="D41" s="14">
        <v>90</v>
      </c>
      <c r="E41" s="11">
        <v>0</v>
      </c>
      <c r="F41" s="105">
        <v>0</v>
      </c>
      <c r="G41" s="106"/>
      <c r="H41" s="15">
        <v>0</v>
      </c>
      <c r="I41" s="126">
        <v>0</v>
      </c>
      <c r="J41" s="127"/>
      <c r="K41" s="11">
        <v>0</v>
      </c>
      <c r="L41" s="105">
        <v>0</v>
      </c>
      <c r="M41" s="106"/>
    </row>
    <row r="42" spans="1:13" ht="12.75">
      <c r="A42" s="7" t="s">
        <v>25</v>
      </c>
      <c r="B42" s="29">
        <v>0</v>
      </c>
      <c r="C42" s="40">
        <v>0</v>
      </c>
      <c r="D42" s="14">
        <f>C42*D7/100</f>
        <v>0</v>
      </c>
      <c r="E42" s="11">
        <f>D42*E7/100</f>
        <v>0</v>
      </c>
      <c r="F42" s="105">
        <f>D42*F7/100</f>
        <v>0</v>
      </c>
      <c r="G42" s="106"/>
      <c r="H42" s="15">
        <f>E42*H7/100</f>
        <v>0</v>
      </c>
      <c r="I42" s="126">
        <f>F42*I7/100</f>
        <v>0</v>
      </c>
      <c r="J42" s="127"/>
      <c r="K42" s="11">
        <f>H42*K7/100</f>
        <v>0</v>
      </c>
      <c r="L42" s="105">
        <f>I42*L7/100</f>
        <v>0</v>
      </c>
      <c r="M42" s="106"/>
    </row>
    <row r="43" spans="1:13" ht="12.75">
      <c r="A43" s="7" t="s">
        <v>26</v>
      </c>
      <c r="B43" s="15">
        <v>20</v>
      </c>
      <c r="C43" s="14">
        <v>101.9</v>
      </c>
      <c r="D43" s="66">
        <v>7.8</v>
      </c>
      <c r="E43" s="73">
        <v>0</v>
      </c>
      <c r="F43" s="105">
        <v>0</v>
      </c>
      <c r="G43" s="106"/>
      <c r="H43" s="15">
        <f>E43*H7/100</f>
        <v>0</v>
      </c>
      <c r="I43" s="126">
        <f>F43*I7/100</f>
        <v>0</v>
      </c>
      <c r="J43" s="127"/>
      <c r="K43" s="11">
        <f>H43*K7/100</f>
        <v>0</v>
      </c>
      <c r="L43" s="105">
        <f>I43*L7/100</f>
        <v>0</v>
      </c>
      <c r="M43" s="106"/>
    </row>
    <row r="44" spans="1:13" ht="12.75">
      <c r="A44" s="20" t="s">
        <v>27</v>
      </c>
      <c r="B44" s="77">
        <v>67.6</v>
      </c>
      <c r="C44" s="78">
        <f>C45+C46+C47</f>
        <v>111.9</v>
      </c>
      <c r="D44" s="78">
        <f>D45+D47</f>
        <v>97.8</v>
      </c>
      <c r="E44" s="79">
        <v>0</v>
      </c>
      <c r="F44" s="119">
        <v>0</v>
      </c>
      <c r="G44" s="120"/>
      <c r="H44" s="77">
        <v>0</v>
      </c>
      <c r="I44" s="130">
        <v>0</v>
      </c>
      <c r="J44" s="131"/>
      <c r="K44" s="79">
        <v>0</v>
      </c>
      <c r="L44" s="119">
        <v>0</v>
      </c>
      <c r="M44" s="120"/>
    </row>
    <row r="45" spans="1:13" s="38" customFormat="1" ht="12.75">
      <c r="A45" s="36" t="s">
        <v>24</v>
      </c>
      <c r="B45" s="37">
        <v>47.6</v>
      </c>
      <c r="C45" s="80">
        <v>10</v>
      </c>
      <c r="D45" s="80">
        <v>90</v>
      </c>
      <c r="E45" s="81">
        <v>0</v>
      </c>
      <c r="F45" s="121">
        <v>0</v>
      </c>
      <c r="G45" s="122"/>
      <c r="H45" s="81">
        <v>0</v>
      </c>
      <c r="I45" s="121">
        <v>0</v>
      </c>
      <c r="J45" s="122"/>
      <c r="K45" s="81">
        <v>0</v>
      </c>
      <c r="L45" s="121">
        <v>0</v>
      </c>
      <c r="M45" s="122"/>
    </row>
    <row r="46" spans="1:13" s="38" customFormat="1" ht="12.75">
      <c r="A46" s="39" t="s">
        <v>25</v>
      </c>
      <c r="B46" s="37"/>
      <c r="C46" s="82"/>
      <c r="D46" s="82"/>
      <c r="E46" s="46"/>
      <c r="F46" s="113"/>
      <c r="G46" s="114"/>
      <c r="H46" s="46"/>
      <c r="I46" s="113"/>
      <c r="J46" s="114"/>
      <c r="K46" s="46"/>
      <c r="L46" s="113"/>
      <c r="M46" s="114"/>
    </row>
    <row r="47" spans="1:13" s="38" customFormat="1" ht="12.75">
      <c r="A47" s="39" t="s">
        <v>26</v>
      </c>
      <c r="B47" s="81">
        <v>20</v>
      </c>
      <c r="C47" s="80">
        <v>101.9</v>
      </c>
      <c r="D47" s="80">
        <v>7.8</v>
      </c>
      <c r="E47" s="81">
        <v>0</v>
      </c>
      <c r="F47" s="121">
        <v>0</v>
      </c>
      <c r="G47" s="122"/>
      <c r="H47" s="81">
        <v>0</v>
      </c>
      <c r="I47" s="121">
        <v>0</v>
      </c>
      <c r="J47" s="122"/>
      <c r="K47" s="81">
        <v>0</v>
      </c>
      <c r="L47" s="121">
        <v>0</v>
      </c>
      <c r="M47" s="122"/>
    </row>
    <row r="48" spans="1:13" s="84" customFormat="1" ht="12.75">
      <c r="A48" s="83" t="s">
        <v>22</v>
      </c>
      <c r="B48" s="43"/>
      <c r="C48" s="76"/>
      <c r="D48" s="76"/>
      <c r="E48" s="44"/>
      <c r="F48" s="111"/>
      <c r="G48" s="112"/>
      <c r="H48" s="44"/>
      <c r="I48" s="111"/>
      <c r="J48" s="112"/>
      <c r="K48" s="44"/>
      <c r="L48" s="111"/>
      <c r="M48" s="112"/>
    </row>
    <row r="49" spans="1:13" ht="12.75">
      <c r="A49" s="6" t="s">
        <v>24</v>
      </c>
      <c r="B49" s="29"/>
      <c r="C49" s="14"/>
      <c r="D49" s="14"/>
      <c r="E49" s="11"/>
      <c r="F49" s="105"/>
      <c r="G49" s="106"/>
      <c r="H49" s="15"/>
      <c r="I49" s="126"/>
      <c r="J49" s="127"/>
      <c r="K49" s="11"/>
      <c r="L49" s="105"/>
      <c r="M49" s="106"/>
    </row>
    <row r="50" spans="1:13" ht="12.75">
      <c r="A50" s="7" t="s">
        <v>25</v>
      </c>
      <c r="B50" s="29"/>
      <c r="C50" s="14"/>
      <c r="D50" s="14"/>
      <c r="E50" s="11"/>
      <c r="F50" s="105"/>
      <c r="G50" s="106"/>
      <c r="H50" s="15"/>
      <c r="I50" s="126"/>
      <c r="J50" s="127"/>
      <c r="K50" s="11"/>
      <c r="L50" s="105"/>
      <c r="M50" s="106"/>
    </row>
    <row r="51" spans="1:13" ht="12.75">
      <c r="A51" s="7" t="s">
        <v>26</v>
      </c>
      <c r="B51" s="29"/>
      <c r="C51" s="14"/>
      <c r="D51" s="14"/>
      <c r="E51" s="11"/>
      <c r="F51" s="105"/>
      <c r="G51" s="106"/>
      <c r="H51" s="15"/>
      <c r="I51" s="126"/>
      <c r="J51" s="127"/>
      <c r="K51" s="11"/>
      <c r="L51" s="105"/>
      <c r="M51" s="106"/>
    </row>
    <row r="52" spans="1:13" s="35" customFormat="1" ht="12.75">
      <c r="A52" s="32" t="s">
        <v>28</v>
      </c>
      <c r="B52" s="33">
        <f>B53+B54+B55</f>
        <v>1540</v>
      </c>
      <c r="C52" s="34">
        <f>C53+C54+C55</f>
        <v>2589</v>
      </c>
      <c r="D52" s="34">
        <f>D53+D54+D55</f>
        <v>2625</v>
      </c>
      <c r="E52" s="34">
        <f>E53+E54+E55</f>
        <v>2680.125</v>
      </c>
      <c r="F52" s="123">
        <f>F53+F54+F55</f>
        <v>2730</v>
      </c>
      <c r="G52" s="124"/>
      <c r="H52" s="34">
        <v>2782</v>
      </c>
      <c r="I52" s="123">
        <f>I53+I54+I55</f>
        <v>2839.2</v>
      </c>
      <c r="J52" s="124"/>
      <c r="K52" s="34">
        <v>2888</v>
      </c>
      <c r="L52" s="123">
        <f>L53+L54+L55</f>
        <v>2952.7679999999996</v>
      </c>
      <c r="M52" s="124"/>
    </row>
    <row r="53" spans="1:13" s="38" customFormat="1" ht="12.75">
      <c r="A53" s="36" t="s">
        <v>24</v>
      </c>
      <c r="B53" s="64">
        <v>1262</v>
      </c>
      <c r="C53" s="47">
        <v>2307</v>
      </c>
      <c r="D53" s="65">
        <v>2330</v>
      </c>
      <c r="E53" s="46">
        <f>D53*E7/100</f>
        <v>2378.93</v>
      </c>
      <c r="F53" s="113">
        <f>D53*F7/100</f>
        <v>2423.2</v>
      </c>
      <c r="G53" s="114"/>
      <c r="H53" s="46">
        <f>E53*I7/100</f>
        <v>2474.0872</v>
      </c>
      <c r="I53" s="113">
        <f>F53*I7/100</f>
        <v>2520.1279999999997</v>
      </c>
      <c r="J53" s="114"/>
      <c r="K53" s="46">
        <f>H53*K7/100</f>
        <v>2568.1025136</v>
      </c>
      <c r="L53" s="113">
        <f>I53*L7/100</f>
        <v>2620.9331199999997</v>
      </c>
      <c r="M53" s="114"/>
    </row>
    <row r="54" spans="1:13" s="38" customFormat="1" ht="12.75">
      <c r="A54" s="39" t="s">
        <v>25</v>
      </c>
      <c r="B54" s="64">
        <v>211</v>
      </c>
      <c r="C54" s="47">
        <v>242</v>
      </c>
      <c r="D54" s="47">
        <v>245</v>
      </c>
      <c r="E54" s="46">
        <f>D54*E7/100</f>
        <v>250.145</v>
      </c>
      <c r="F54" s="113">
        <f>D54*F7/100</f>
        <v>254.8</v>
      </c>
      <c r="G54" s="114"/>
      <c r="H54" s="46">
        <f>E54*H7/100</f>
        <v>256.398625</v>
      </c>
      <c r="I54" s="113">
        <f>F54*I7/100</f>
        <v>264.992</v>
      </c>
      <c r="J54" s="114"/>
      <c r="K54" s="46">
        <f>H54*K7/100</f>
        <v>266.14177275</v>
      </c>
      <c r="L54" s="113">
        <f>I54*L7/100</f>
        <v>275.59168</v>
      </c>
      <c r="M54" s="114"/>
    </row>
    <row r="55" spans="1:13" s="38" customFormat="1" ht="12.75">
      <c r="A55" s="39" t="s">
        <v>26</v>
      </c>
      <c r="B55" s="37">
        <v>67</v>
      </c>
      <c r="C55" s="47">
        <v>40</v>
      </c>
      <c r="D55" s="47">
        <v>50</v>
      </c>
      <c r="E55" s="46">
        <f>D55*E7/100</f>
        <v>51.05</v>
      </c>
      <c r="F55" s="113">
        <f>D55*F7/100</f>
        <v>52</v>
      </c>
      <c r="G55" s="114"/>
      <c r="H55" s="46">
        <f>E55*H7/100</f>
        <v>52.32625</v>
      </c>
      <c r="I55" s="113">
        <f>F55*I7/100</f>
        <v>54.08</v>
      </c>
      <c r="J55" s="114"/>
      <c r="K55" s="46">
        <f>H55*K7/100</f>
        <v>54.3146475</v>
      </c>
      <c r="L55" s="113">
        <f>I55*L7/100</f>
        <v>56.243199999999995</v>
      </c>
      <c r="M55" s="114"/>
    </row>
    <row r="56" spans="1:13" s="35" customFormat="1" ht="12.75">
      <c r="A56" s="32" t="s">
        <v>11</v>
      </c>
      <c r="B56" s="33">
        <f>B57+B58+B59</f>
        <v>3880</v>
      </c>
      <c r="C56" s="34">
        <f>C57+C58+C59</f>
        <v>3555</v>
      </c>
      <c r="D56" s="34">
        <f>D57+D58+D59</f>
        <v>3271</v>
      </c>
      <c r="E56" s="34">
        <f>E57+E58+E59</f>
        <v>3339.691</v>
      </c>
      <c r="F56" s="123">
        <f>F57+F58+F59</f>
        <v>3401.84</v>
      </c>
      <c r="G56" s="124"/>
      <c r="H56" s="34">
        <v>3424</v>
      </c>
      <c r="I56" s="123">
        <f>I57+I58+I59</f>
        <v>3537.9136</v>
      </c>
      <c r="J56" s="124"/>
      <c r="K56" s="34">
        <f>K57+K58+K59</f>
        <v>3553.264239449999</v>
      </c>
      <c r="L56" s="123">
        <v>3680</v>
      </c>
      <c r="M56" s="124"/>
    </row>
    <row r="57" spans="1:13" s="38" customFormat="1" ht="12.75">
      <c r="A57" s="36" t="s">
        <v>24</v>
      </c>
      <c r="B57" s="37"/>
      <c r="C57" s="14"/>
      <c r="D57" s="14"/>
      <c r="E57" s="11"/>
      <c r="F57" s="105"/>
      <c r="G57" s="106"/>
      <c r="H57" s="15"/>
      <c r="I57" s="126"/>
      <c r="J57" s="127"/>
      <c r="K57" s="11"/>
      <c r="L57" s="105"/>
      <c r="M57" s="106"/>
    </row>
    <row r="58" spans="1:13" s="38" customFormat="1" ht="12.75">
      <c r="A58" s="39" t="s">
        <v>25</v>
      </c>
      <c r="B58" s="14">
        <v>3729</v>
      </c>
      <c r="C58" s="14">
        <v>3516</v>
      </c>
      <c r="D58" s="14">
        <v>2721</v>
      </c>
      <c r="E58" s="11">
        <f>D58*E7/100</f>
        <v>2778.1409999999996</v>
      </c>
      <c r="F58" s="105">
        <f>D58*F7/100</f>
        <v>2829.84</v>
      </c>
      <c r="G58" s="106"/>
      <c r="H58" s="15">
        <f>E58*H7/100</f>
        <v>2847.5945249999995</v>
      </c>
      <c r="I58" s="126">
        <f>F58*I7/100</f>
        <v>2943.0335999999998</v>
      </c>
      <c r="J58" s="127"/>
      <c r="K58" s="11">
        <f>H58*K7/100</f>
        <v>2955.803116949999</v>
      </c>
      <c r="L58" s="105">
        <f>I58*L7/100</f>
        <v>3060.754944</v>
      </c>
      <c r="M58" s="106"/>
    </row>
    <row r="59" spans="1:13" s="38" customFormat="1" ht="12.75">
      <c r="A59" s="39" t="s">
        <v>26</v>
      </c>
      <c r="B59" s="14">
        <v>151</v>
      </c>
      <c r="C59" s="14">
        <v>39</v>
      </c>
      <c r="D59" s="65">
        <v>550</v>
      </c>
      <c r="E59" s="11">
        <f>D59*E7/100</f>
        <v>561.55</v>
      </c>
      <c r="F59" s="105">
        <f>D59*F7/100</f>
        <v>572</v>
      </c>
      <c r="G59" s="106"/>
      <c r="H59" s="15">
        <f>E59*H7/100</f>
        <v>575.5887499999999</v>
      </c>
      <c r="I59" s="126">
        <f>F59*I7/100</f>
        <v>594.88</v>
      </c>
      <c r="J59" s="127"/>
      <c r="K59" s="11">
        <f>H59*K7/100</f>
        <v>597.4611224999999</v>
      </c>
      <c r="L59" s="105">
        <f>I59*L7/100</f>
        <v>618.6752</v>
      </c>
      <c r="M59" s="106"/>
    </row>
    <row r="60" spans="1:13" s="5" customFormat="1" ht="12.75">
      <c r="A60" s="3" t="s">
        <v>12</v>
      </c>
      <c r="B60" s="4">
        <f>B61+B62+B63</f>
        <v>2500</v>
      </c>
      <c r="C60" s="9">
        <f>C61+C62+C63</f>
        <v>2175</v>
      </c>
      <c r="D60" s="9">
        <f>D61+D62+D63</f>
        <v>2232</v>
      </c>
      <c r="E60" s="34">
        <f>E61+E62+E63</f>
        <v>2278.872</v>
      </c>
      <c r="F60" s="107">
        <f>F61+F62+F63</f>
        <v>2321.28</v>
      </c>
      <c r="G60" s="108"/>
      <c r="H60" s="9">
        <f>H62+H61+H63</f>
        <v>2335.8437999999996</v>
      </c>
      <c r="I60" s="107">
        <f>I61+I62+I63</f>
        <v>2414.1312000000003</v>
      </c>
      <c r="J60" s="108"/>
      <c r="K60" s="9">
        <f>K61+K62+K63</f>
        <v>2424.6058643999995</v>
      </c>
      <c r="L60" s="107">
        <f>L61+L62+L63</f>
        <v>2510.6964480000006</v>
      </c>
      <c r="M60" s="108"/>
    </row>
    <row r="61" spans="1:13" ht="12.75">
      <c r="A61" s="6" t="s">
        <v>24</v>
      </c>
      <c r="B61" s="29"/>
      <c r="C61" s="14"/>
      <c r="D61" s="14"/>
      <c r="E61" s="11"/>
      <c r="F61" s="105"/>
      <c r="G61" s="106"/>
      <c r="H61" s="15"/>
      <c r="I61" s="126"/>
      <c r="J61" s="127"/>
      <c r="K61" s="11"/>
      <c r="L61" s="105"/>
      <c r="M61" s="106"/>
    </row>
    <row r="62" spans="1:13" ht="12.75">
      <c r="A62" s="7" t="s">
        <v>25</v>
      </c>
      <c r="B62" s="14">
        <v>2500</v>
      </c>
      <c r="C62" s="14">
        <v>2175</v>
      </c>
      <c r="D62" s="14">
        <v>2232</v>
      </c>
      <c r="E62" s="11">
        <f>D62*E7/100</f>
        <v>2278.872</v>
      </c>
      <c r="F62" s="105">
        <f>D62*F7/100</f>
        <v>2321.28</v>
      </c>
      <c r="G62" s="106"/>
      <c r="H62" s="15">
        <f>E62*H7/100</f>
        <v>2335.8437999999996</v>
      </c>
      <c r="I62" s="126">
        <f>F62*I7/100</f>
        <v>2414.1312000000003</v>
      </c>
      <c r="J62" s="127"/>
      <c r="K62" s="11">
        <f>H62*K7/100</f>
        <v>2424.6058643999995</v>
      </c>
      <c r="L62" s="105">
        <f>I62*L7/100</f>
        <v>2510.6964480000006</v>
      </c>
      <c r="M62" s="106"/>
    </row>
    <row r="63" spans="1:13" ht="12.75">
      <c r="A63" s="7" t="s">
        <v>26</v>
      </c>
      <c r="B63" s="29"/>
      <c r="C63" s="14"/>
      <c r="D63" s="14"/>
      <c r="E63" s="11"/>
      <c r="F63" s="105"/>
      <c r="G63" s="106"/>
      <c r="H63" s="15"/>
      <c r="I63" s="126"/>
      <c r="J63" s="127"/>
      <c r="K63" s="11"/>
      <c r="L63" s="105"/>
      <c r="M63" s="106"/>
    </row>
    <row r="64" ht="12.75">
      <c r="A64" s="1"/>
    </row>
    <row r="65" ht="12.75">
      <c r="A65" s="1"/>
    </row>
    <row r="67" spans="7:9" ht="12.75">
      <c r="G67" s="12"/>
      <c r="H67" s="12"/>
      <c r="I67" s="12"/>
    </row>
  </sheetData>
  <sheetProtection/>
  <mergeCells count="185">
    <mergeCell ref="L59:M59"/>
    <mergeCell ref="L60:M60"/>
    <mergeCell ref="L61:M61"/>
    <mergeCell ref="L62:M62"/>
    <mergeCell ref="L63:M63"/>
    <mergeCell ref="L53:M53"/>
    <mergeCell ref="L54:M54"/>
    <mergeCell ref="L55:M55"/>
    <mergeCell ref="L56:M56"/>
    <mergeCell ref="L57:M57"/>
    <mergeCell ref="L58:M58"/>
    <mergeCell ref="L47:M47"/>
    <mergeCell ref="L48:M48"/>
    <mergeCell ref="L49:M49"/>
    <mergeCell ref="L50:M50"/>
    <mergeCell ref="L51:M51"/>
    <mergeCell ref="L52:M52"/>
    <mergeCell ref="L41:M41"/>
    <mergeCell ref="L42:M42"/>
    <mergeCell ref="L43:M43"/>
    <mergeCell ref="L44:M44"/>
    <mergeCell ref="L45:M45"/>
    <mergeCell ref="L46:M46"/>
    <mergeCell ref="L35:M35"/>
    <mergeCell ref="L36:M36"/>
    <mergeCell ref="L37:M37"/>
    <mergeCell ref="L38:M38"/>
    <mergeCell ref="L39:M39"/>
    <mergeCell ref="L40:M40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22:M22"/>
    <mergeCell ref="L11:M11"/>
    <mergeCell ref="L12:M12"/>
    <mergeCell ref="L13:M13"/>
    <mergeCell ref="L14:M14"/>
    <mergeCell ref="L15:M15"/>
    <mergeCell ref="L16:M16"/>
    <mergeCell ref="I59:J59"/>
    <mergeCell ref="I60:J60"/>
    <mergeCell ref="I61:J61"/>
    <mergeCell ref="I62:J62"/>
    <mergeCell ref="I63:J63"/>
    <mergeCell ref="L6:M6"/>
    <mergeCell ref="L7:M7"/>
    <mergeCell ref="L8:M8"/>
    <mergeCell ref="L9:M9"/>
    <mergeCell ref="L10:M10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F60:G60"/>
    <mergeCell ref="F61:G61"/>
    <mergeCell ref="F62:G62"/>
    <mergeCell ref="F63:G63"/>
    <mergeCell ref="F6:G6"/>
    <mergeCell ref="I6:J6"/>
    <mergeCell ref="I7:J7"/>
    <mergeCell ref="I8:J8"/>
    <mergeCell ref="I9:J9"/>
    <mergeCell ref="I10:J10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7:G7"/>
    <mergeCell ref="F8:G8"/>
    <mergeCell ref="F9:G9"/>
    <mergeCell ref="F10:G10"/>
    <mergeCell ref="F11:G11"/>
    <mergeCell ref="B5:B6"/>
    <mergeCell ref="A2:L2"/>
    <mergeCell ref="E4:M4"/>
    <mergeCell ref="A1:M1"/>
    <mergeCell ref="D5:D6"/>
    <mergeCell ref="E5:G5"/>
    <mergeCell ref="H5:J5"/>
    <mergeCell ref="K5:M5"/>
    <mergeCell ref="B3:M3"/>
    <mergeCell ref="C5:C6"/>
    <mergeCell ref="A3:A6"/>
  </mergeCells>
  <printOptions horizontalCentered="1"/>
  <pageMargins left="0.5905511811023623" right="0.3937007874015748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4" zoomScaleNormal="84" zoomScalePageLayoutView="0" workbookViewId="0" topLeftCell="A1">
      <pane ySplit="6" topLeftCell="A7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29.875" style="0" customWidth="1"/>
    <col min="2" max="2" width="14.625" style="0" customWidth="1"/>
    <col min="3" max="3" width="12.625" style="0" customWidth="1"/>
    <col min="4" max="4" width="11.875" style="12" customWidth="1"/>
    <col min="5" max="5" width="14.875" style="12" customWidth="1"/>
    <col min="6" max="6" width="9.125" style="12" customWidth="1"/>
    <col min="7" max="7" width="1.875" style="0" customWidth="1"/>
    <col min="8" max="8" width="11.875" style="0" customWidth="1"/>
    <col min="10" max="10" width="4.375" style="0" customWidth="1"/>
    <col min="11" max="11" width="11.875" style="0" customWidth="1"/>
    <col min="13" max="13" width="2.75390625" style="0" customWidth="1"/>
  </cols>
  <sheetData>
    <row r="1" spans="1:13" ht="64.5" customHeight="1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1" customHeight="1">
      <c r="A2" s="150" t="s">
        <v>16</v>
      </c>
      <c r="B2" s="151"/>
      <c r="C2" s="151"/>
      <c r="D2" s="151"/>
      <c r="E2" s="151"/>
      <c r="F2" s="151"/>
      <c r="G2" s="151"/>
      <c r="H2" s="16"/>
      <c r="I2" s="16"/>
      <c r="M2" s="23" t="s">
        <v>17</v>
      </c>
    </row>
    <row r="3" spans="1:13" ht="9.75" customHeight="1">
      <c r="A3" s="9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13.5" customHeight="1">
      <c r="A4" s="99"/>
      <c r="B4" s="25" t="s">
        <v>1</v>
      </c>
      <c r="C4" s="25" t="s">
        <v>1</v>
      </c>
      <c r="D4" s="18" t="s">
        <v>2</v>
      </c>
      <c r="E4" s="88" t="s">
        <v>3</v>
      </c>
      <c r="F4" s="89"/>
      <c r="G4" s="89"/>
      <c r="H4" s="89"/>
      <c r="I4" s="89"/>
      <c r="J4" s="89"/>
      <c r="K4" s="89"/>
      <c r="L4" s="89"/>
      <c r="M4" s="90"/>
    </row>
    <row r="5" spans="1:13" ht="17.25" customHeight="1">
      <c r="A5" s="99"/>
      <c r="B5" s="148">
        <v>2020</v>
      </c>
      <c r="C5" s="92">
        <v>2021</v>
      </c>
      <c r="D5" s="92">
        <v>2022</v>
      </c>
      <c r="E5" s="94">
        <v>2023</v>
      </c>
      <c r="F5" s="95"/>
      <c r="G5" s="90"/>
      <c r="H5" s="96">
        <v>2024</v>
      </c>
      <c r="I5" s="96"/>
      <c r="J5" s="90"/>
      <c r="K5" s="97">
        <v>2025</v>
      </c>
      <c r="L5" s="96"/>
      <c r="M5" s="90"/>
    </row>
    <row r="6" spans="1:13" s="28" customFormat="1" ht="16.5" customHeight="1">
      <c r="A6" s="100"/>
      <c r="B6" s="149"/>
      <c r="C6" s="93"/>
      <c r="D6" s="93"/>
      <c r="E6" s="19" t="s">
        <v>13</v>
      </c>
      <c r="F6" s="94" t="s">
        <v>14</v>
      </c>
      <c r="G6" s="125"/>
      <c r="H6" s="17" t="s">
        <v>13</v>
      </c>
      <c r="I6" s="94" t="s">
        <v>14</v>
      </c>
      <c r="J6" s="125"/>
      <c r="K6" s="17" t="s">
        <v>13</v>
      </c>
      <c r="L6" s="94" t="s">
        <v>14</v>
      </c>
      <c r="M6" s="125"/>
    </row>
    <row r="7" spans="1:13" ht="12.75">
      <c r="A7" s="31" t="s">
        <v>15</v>
      </c>
      <c r="B7" s="70">
        <v>110.7</v>
      </c>
      <c r="C7" s="70">
        <v>101.7</v>
      </c>
      <c r="D7" s="71">
        <v>110.7</v>
      </c>
      <c r="E7" s="72">
        <v>102.1</v>
      </c>
      <c r="F7" s="101">
        <v>104</v>
      </c>
      <c r="G7" s="102"/>
      <c r="H7" s="70">
        <v>102.5</v>
      </c>
      <c r="I7" s="101">
        <v>104</v>
      </c>
      <c r="J7" s="102"/>
      <c r="K7" s="70">
        <v>103.8</v>
      </c>
      <c r="L7" s="101">
        <v>104</v>
      </c>
      <c r="M7" s="102"/>
    </row>
    <row r="8" spans="1:13" s="53" customFormat="1" ht="21" customHeight="1">
      <c r="A8" s="51" t="s">
        <v>30</v>
      </c>
      <c r="B8" s="52">
        <f>B9+B10+B11</f>
        <v>1177</v>
      </c>
      <c r="C8" s="52">
        <f>C9+C10+C11</f>
        <v>1064</v>
      </c>
      <c r="D8" s="52">
        <f>D9+D10+D11</f>
        <v>1079</v>
      </c>
      <c r="E8" s="52">
        <v>1101</v>
      </c>
      <c r="F8" s="138">
        <f>F9+F10+F11</f>
        <v>1122.16</v>
      </c>
      <c r="G8" s="139"/>
      <c r="H8" s="52">
        <f>H9+H10+H11</f>
        <v>1129.200475</v>
      </c>
      <c r="I8" s="138">
        <f>I9+I10+I11</f>
        <v>1167.0464000000002</v>
      </c>
      <c r="J8" s="139"/>
      <c r="K8" s="52">
        <f>K9+K10+K11</f>
        <v>1172.11009305</v>
      </c>
      <c r="L8" s="138">
        <f>L9+L10+L11</f>
        <v>1213.7282559999999</v>
      </c>
      <c r="M8" s="139"/>
    </row>
    <row r="9" spans="1:13" s="53" customFormat="1" ht="21" customHeight="1">
      <c r="A9" s="54" t="s">
        <v>24</v>
      </c>
      <c r="B9" s="55">
        <v>0</v>
      </c>
      <c r="C9" s="55">
        <v>0</v>
      </c>
      <c r="D9" s="55">
        <v>0</v>
      </c>
      <c r="E9" s="55">
        <v>0</v>
      </c>
      <c r="F9" s="132">
        <v>0</v>
      </c>
      <c r="G9" s="133"/>
      <c r="H9" s="56">
        <v>0</v>
      </c>
      <c r="I9" s="146">
        <v>0</v>
      </c>
      <c r="J9" s="147"/>
      <c r="K9" s="55">
        <v>0</v>
      </c>
      <c r="L9" s="132">
        <v>0</v>
      </c>
      <c r="M9" s="133"/>
    </row>
    <row r="10" spans="1:13" s="53" customFormat="1" ht="21" customHeight="1">
      <c r="A10" s="57" t="s">
        <v>25</v>
      </c>
      <c r="B10" s="55">
        <v>731</v>
      </c>
      <c r="C10" s="55">
        <v>727</v>
      </c>
      <c r="D10" s="55">
        <v>727</v>
      </c>
      <c r="E10" s="55">
        <f>D10*E7/100</f>
        <v>742.2669999999999</v>
      </c>
      <c r="F10" s="132">
        <f>D10*F7/100</f>
        <v>756.08</v>
      </c>
      <c r="G10" s="133"/>
      <c r="H10" s="56">
        <f>E10*H7/100</f>
        <v>760.823675</v>
      </c>
      <c r="I10" s="146">
        <f>F10*I7/100</f>
        <v>786.3232</v>
      </c>
      <c r="J10" s="147"/>
      <c r="K10" s="55">
        <f>H10*K7/100</f>
        <v>789.7349746499999</v>
      </c>
      <c r="L10" s="132">
        <f>I10*L7/100</f>
        <v>817.776128</v>
      </c>
      <c r="M10" s="133"/>
    </row>
    <row r="11" spans="1:13" s="53" customFormat="1" ht="21" customHeight="1">
      <c r="A11" s="57" t="s">
        <v>26</v>
      </c>
      <c r="B11" s="55">
        <v>446</v>
      </c>
      <c r="C11" s="55">
        <v>337</v>
      </c>
      <c r="D11" s="55">
        <v>352</v>
      </c>
      <c r="E11" s="55">
        <f>D11*E7/100</f>
        <v>359.392</v>
      </c>
      <c r="F11" s="132">
        <f>D11*F7/100</f>
        <v>366.08</v>
      </c>
      <c r="G11" s="133"/>
      <c r="H11" s="56">
        <f>E11*H7/100</f>
        <v>368.3768</v>
      </c>
      <c r="I11" s="146">
        <f>F11*I7/100</f>
        <v>380.7232</v>
      </c>
      <c r="J11" s="147"/>
      <c r="K11" s="55">
        <f>H11*K7/100</f>
        <v>382.3751184</v>
      </c>
      <c r="L11" s="132">
        <f>I11*L7/100</f>
        <v>395.952128</v>
      </c>
      <c r="M11" s="133"/>
    </row>
    <row r="12" spans="1:13" s="60" customFormat="1" ht="21" customHeight="1">
      <c r="A12" s="58" t="s">
        <v>29</v>
      </c>
      <c r="B12" s="59">
        <f>B13+B14+B15</f>
        <v>682</v>
      </c>
      <c r="C12" s="59">
        <f>C13+C14+C15</f>
        <v>684</v>
      </c>
      <c r="D12" s="59">
        <f>D13+D14+D15</f>
        <v>699</v>
      </c>
      <c r="E12" s="59">
        <f>E13+E14+E15</f>
        <v>713.6789999999999</v>
      </c>
      <c r="F12" s="140">
        <f>F13+F14+F15</f>
        <v>726.96</v>
      </c>
      <c r="G12" s="141"/>
      <c r="H12" s="59">
        <v>731</v>
      </c>
      <c r="I12" s="140">
        <f>I13+I14+I15</f>
        <v>756.0384</v>
      </c>
      <c r="J12" s="141"/>
      <c r="K12" s="59">
        <f>K13+K14+K15</f>
        <v>759.3187720499998</v>
      </c>
      <c r="L12" s="140">
        <f>L13+L14+L15</f>
        <v>786.279936</v>
      </c>
      <c r="M12" s="141"/>
    </row>
    <row r="13" spans="1:13" s="53" customFormat="1" ht="21" customHeight="1">
      <c r="A13" s="54" t="s">
        <v>24</v>
      </c>
      <c r="B13" s="55">
        <v>0</v>
      </c>
      <c r="C13" s="55">
        <v>0</v>
      </c>
      <c r="D13" s="55">
        <v>0</v>
      </c>
      <c r="E13" s="55">
        <v>0</v>
      </c>
      <c r="F13" s="132">
        <v>0</v>
      </c>
      <c r="G13" s="133"/>
      <c r="H13" s="56">
        <v>0</v>
      </c>
      <c r="I13" s="146">
        <v>0</v>
      </c>
      <c r="J13" s="147"/>
      <c r="K13" s="55">
        <v>0</v>
      </c>
      <c r="L13" s="132">
        <v>0</v>
      </c>
      <c r="M13" s="133"/>
    </row>
    <row r="14" spans="1:13" s="53" customFormat="1" ht="21" customHeight="1">
      <c r="A14" s="57" t="s">
        <v>25</v>
      </c>
      <c r="B14" s="55">
        <v>536</v>
      </c>
      <c r="C14" s="55">
        <v>524</v>
      </c>
      <c r="D14" s="55">
        <v>524</v>
      </c>
      <c r="E14" s="55">
        <f>D14*E7/100</f>
        <v>535.0039999999999</v>
      </c>
      <c r="F14" s="132">
        <f>D14*F7/100</f>
        <v>544.96</v>
      </c>
      <c r="G14" s="133"/>
      <c r="H14" s="56">
        <f>E14*H7/100</f>
        <v>548.3790999999999</v>
      </c>
      <c r="I14" s="146">
        <f>F14*I7/100</f>
        <v>566.7584</v>
      </c>
      <c r="J14" s="147"/>
      <c r="K14" s="55">
        <f>H14*K7/100</f>
        <v>569.2175057999998</v>
      </c>
      <c r="L14" s="132">
        <f>I14*L7/100</f>
        <v>589.4287360000001</v>
      </c>
      <c r="M14" s="133"/>
    </row>
    <row r="15" spans="1:13" s="53" customFormat="1" ht="21" customHeight="1">
      <c r="A15" s="57" t="s">
        <v>26</v>
      </c>
      <c r="B15" s="55">
        <v>146</v>
      </c>
      <c r="C15" s="55">
        <v>160</v>
      </c>
      <c r="D15" s="61">
        <v>175</v>
      </c>
      <c r="E15" s="61">
        <f>D15*E7/100</f>
        <v>178.675</v>
      </c>
      <c r="F15" s="142">
        <f>D15*F7/100</f>
        <v>182</v>
      </c>
      <c r="G15" s="143"/>
      <c r="H15" s="61">
        <f>E15*H7/100</f>
        <v>183.141875</v>
      </c>
      <c r="I15" s="142">
        <f>F15*I7/100</f>
        <v>189.28</v>
      </c>
      <c r="J15" s="143"/>
      <c r="K15" s="61">
        <f>H15*K7/100</f>
        <v>190.10126625</v>
      </c>
      <c r="L15" s="142">
        <f>I15*L7/100</f>
        <v>196.85119999999998</v>
      </c>
      <c r="M15" s="143"/>
    </row>
    <row r="16" spans="1:13" s="53" customFormat="1" ht="21" customHeight="1">
      <c r="A16" s="62" t="s">
        <v>18</v>
      </c>
      <c r="B16" s="63">
        <f>B17+B18+B19</f>
        <v>35</v>
      </c>
      <c r="C16" s="63">
        <f>C17+C18+C19</f>
        <v>159</v>
      </c>
      <c r="D16" s="63">
        <f aca="true" t="shared" si="0" ref="D16:L16">D17+D18+D19</f>
        <v>160</v>
      </c>
      <c r="E16" s="63">
        <f t="shared" si="0"/>
        <v>163.36</v>
      </c>
      <c r="F16" s="144">
        <f t="shared" si="0"/>
        <v>166.4</v>
      </c>
      <c r="G16" s="145"/>
      <c r="H16" s="63">
        <f t="shared" si="0"/>
        <v>167.44400000000002</v>
      </c>
      <c r="I16" s="144">
        <f t="shared" si="0"/>
        <v>173.056</v>
      </c>
      <c r="J16" s="145"/>
      <c r="K16" s="63">
        <f t="shared" si="0"/>
        <v>173.806872</v>
      </c>
      <c r="L16" s="144">
        <f t="shared" si="0"/>
        <v>179.97824</v>
      </c>
      <c r="M16" s="145"/>
    </row>
    <row r="17" spans="1:13" s="53" customFormat="1" ht="21" customHeight="1">
      <c r="A17" s="54" t="s">
        <v>24</v>
      </c>
      <c r="B17" s="56">
        <v>0</v>
      </c>
      <c r="C17" s="55">
        <v>0</v>
      </c>
      <c r="D17" s="55">
        <v>0</v>
      </c>
      <c r="E17" s="55">
        <v>0</v>
      </c>
      <c r="F17" s="132">
        <v>0</v>
      </c>
      <c r="G17" s="133"/>
      <c r="H17" s="56">
        <v>0</v>
      </c>
      <c r="I17" s="146">
        <v>0</v>
      </c>
      <c r="J17" s="147"/>
      <c r="K17" s="55">
        <v>0</v>
      </c>
      <c r="L17" s="132">
        <v>0</v>
      </c>
      <c r="M17" s="133"/>
    </row>
    <row r="18" spans="1:17" s="53" customFormat="1" ht="21" customHeight="1">
      <c r="A18" s="57" t="s">
        <v>25</v>
      </c>
      <c r="B18" s="55">
        <v>35</v>
      </c>
      <c r="C18" s="55">
        <v>159</v>
      </c>
      <c r="D18" s="55">
        <v>160</v>
      </c>
      <c r="E18" s="55">
        <f>D18*E7/100</f>
        <v>163.36</v>
      </c>
      <c r="F18" s="132">
        <f>D18*F7/100</f>
        <v>166.4</v>
      </c>
      <c r="G18" s="133"/>
      <c r="H18" s="56">
        <f>E18*H7/100</f>
        <v>167.44400000000002</v>
      </c>
      <c r="I18" s="146">
        <f>F18*I7/100</f>
        <v>173.056</v>
      </c>
      <c r="J18" s="147"/>
      <c r="K18" s="55">
        <f>H18*K7/100</f>
        <v>173.806872</v>
      </c>
      <c r="L18" s="132">
        <f>I18*L7/100</f>
        <v>179.97824</v>
      </c>
      <c r="M18" s="133"/>
      <c r="Q18" s="50"/>
    </row>
    <row r="19" spans="1:13" s="53" customFormat="1" ht="21" customHeight="1">
      <c r="A19" s="57" t="s">
        <v>26</v>
      </c>
      <c r="B19" s="56">
        <v>0</v>
      </c>
      <c r="C19" s="55">
        <v>0</v>
      </c>
      <c r="D19" s="55">
        <v>0</v>
      </c>
      <c r="E19" s="55">
        <v>0</v>
      </c>
      <c r="F19" s="132">
        <v>0</v>
      </c>
      <c r="G19" s="133"/>
      <c r="H19" s="56">
        <v>0</v>
      </c>
      <c r="I19" s="146">
        <v>0</v>
      </c>
      <c r="J19" s="147"/>
      <c r="K19" s="55">
        <v>0</v>
      </c>
      <c r="L19" s="132">
        <v>0</v>
      </c>
      <c r="M19" s="133"/>
    </row>
    <row r="20" spans="1:13" s="53" customFormat="1" ht="21" customHeight="1">
      <c r="A20" s="51" t="s">
        <v>19</v>
      </c>
      <c r="B20" s="52">
        <f aca="true" t="shared" si="1" ref="B20:H20">B21+B22+B23</f>
        <v>2829</v>
      </c>
      <c r="C20" s="52">
        <f t="shared" si="1"/>
        <v>2122</v>
      </c>
      <c r="D20" s="52">
        <f t="shared" si="1"/>
        <v>2242</v>
      </c>
      <c r="E20" s="52">
        <f t="shared" si="1"/>
        <v>2289.082</v>
      </c>
      <c r="F20" s="138">
        <f t="shared" si="1"/>
        <v>2331.68</v>
      </c>
      <c r="G20" s="139"/>
      <c r="H20" s="52">
        <f t="shared" si="1"/>
        <v>2346.30905</v>
      </c>
      <c r="I20" s="138">
        <f>I21+I22+I23</f>
        <v>2424.9471999999996</v>
      </c>
      <c r="J20" s="139"/>
      <c r="K20" s="52">
        <v>2436</v>
      </c>
      <c r="L20" s="138">
        <v>2521</v>
      </c>
      <c r="M20" s="139"/>
    </row>
    <row r="21" spans="1:13" s="53" customFormat="1" ht="21" customHeight="1">
      <c r="A21" s="54" t="s">
        <v>24</v>
      </c>
      <c r="B21" s="56">
        <v>540</v>
      </c>
      <c r="C21" s="55">
        <v>540</v>
      </c>
      <c r="D21" s="55">
        <v>540</v>
      </c>
      <c r="E21" s="55">
        <f>D21*E7/100</f>
        <v>551.34</v>
      </c>
      <c r="F21" s="132">
        <f>D21*F7/100</f>
        <v>561.6</v>
      </c>
      <c r="G21" s="133"/>
      <c r="H21" s="56">
        <f>E21*H7/100</f>
        <v>565.1235</v>
      </c>
      <c r="I21" s="146">
        <f>F21*I7/100</f>
        <v>584.064</v>
      </c>
      <c r="J21" s="147"/>
      <c r="K21" s="55">
        <f>H21*K7/100</f>
        <v>586.598193</v>
      </c>
      <c r="L21" s="132">
        <f>I21*L7/100</f>
        <v>607.42656</v>
      </c>
      <c r="M21" s="133"/>
    </row>
    <row r="22" spans="1:13" s="53" customFormat="1" ht="21" customHeight="1">
      <c r="A22" s="57" t="s">
        <v>25</v>
      </c>
      <c r="B22" s="55">
        <v>785</v>
      </c>
      <c r="C22" s="55">
        <v>675</v>
      </c>
      <c r="D22" s="55">
        <v>675</v>
      </c>
      <c r="E22" s="55">
        <f>D22*E7/100</f>
        <v>689.175</v>
      </c>
      <c r="F22" s="132">
        <f>D22*F7/100</f>
        <v>702</v>
      </c>
      <c r="G22" s="133"/>
      <c r="H22" s="56">
        <f>E22*H7/100</f>
        <v>706.404375</v>
      </c>
      <c r="I22" s="146">
        <f>F22*I7/100</f>
        <v>730.08</v>
      </c>
      <c r="J22" s="147"/>
      <c r="K22" s="55">
        <f>H22*K7/100</f>
        <v>733.24774125</v>
      </c>
      <c r="L22" s="132">
        <f>I22*L7/100</f>
        <v>759.2832000000001</v>
      </c>
      <c r="M22" s="133"/>
    </row>
    <row r="23" spans="1:13" s="53" customFormat="1" ht="21" customHeight="1">
      <c r="A23" s="57" t="s">
        <v>26</v>
      </c>
      <c r="B23" s="56">
        <v>1504</v>
      </c>
      <c r="C23" s="56">
        <v>907</v>
      </c>
      <c r="D23" s="55">
        <v>1027</v>
      </c>
      <c r="E23" s="55">
        <f>D23*E7/100</f>
        <v>1048.567</v>
      </c>
      <c r="F23" s="132">
        <f>D23*F7/100</f>
        <v>1068.08</v>
      </c>
      <c r="G23" s="133"/>
      <c r="H23" s="56">
        <f>E23*H7/100</f>
        <v>1074.781175</v>
      </c>
      <c r="I23" s="146">
        <f>F23*I7/100</f>
        <v>1110.8031999999998</v>
      </c>
      <c r="J23" s="147"/>
      <c r="K23" s="55">
        <f>H23*K7/100</f>
        <v>1115.62285965</v>
      </c>
      <c r="L23" s="132">
        <f>I23*L7/100</f>
        <v>1155.2353279999998</v>
      </c>
      <c r="M23" s="133"/>
    </row>
    <row r="24" spans="1:13" s="53" customFormat="1" ht="21" customHeight="1">
      <c r="A24" s="51" t="s">
        <v>20</v>
      </c>
      <c r="B24" s="69">
        <f>B25+B26+B27</f>
        <v>255.17</v>
      </c>
      <c r="C24" s="69">
        <f>C25+C26+C27</f>
        <v>325.24</v>
      </c>
      <c r="D24" s="69">
        <f>D25+D26+D27</f>
        <v>373.875</v>
      </c>
      <c r="E24" s="69">
        <f>E25+E26+E27</f>
        <v>381.72801</v>
      </c>
      <c r="F24" s="134">
        <f>F25+F26+F27</f>
        <v>388.8304</v>
      </c>
      <c r="G24" s="135"/>
      <c r="H24" s="69">
        <f>H25+H26+H27</f>
        <v>391.27151024999995</v>
      </c>
      <c r="I24" s="134">
        <v>404.39</v>
      </c>
      <c r="J24" s="135"/>
      <c r="K24" s="69">
        <v>406.13</v>
      </c>
      <c r="L24" s="134">
        <v>420.55</v>
      </c>
      <c r="M24" s="135"/>
    </row>
    <row r="25" spans="1:13" s="53" customFormat="1" ht="21" customHeight="1">
      <c r="A25" s="54" t="s">
        <v>24</v>
      </c>
      <c r="B25" s="67">
        <v>215.67</v>
      </c>
      <c r="C25" s="68">
        <v>291.1</v>
      </c>
      <c r="D25" s="68">
        <v>333.43</v>
      </c>
      <c r="E25" s="68">
        <f>D25*E7/100</f>
        <v>340.43203</v>
      </c>
      <c r="F25" s="136">
        <f>D25*F7/100</f>
        <v>346.7672</v>
      </c>
      <c r="G25" s="137"/>
      <c r="H25" s="68">
        <f>E25*H7/100</f>
        <v>348.94283075</v>
      </c>
      <c r="I25" s="136">
        <f>F25*I7/100</f>
        <v>360.63788800000003</v>
      </c>
      <c r="J25" s="137"/>
      <c r="K25" s="68">
        <f>H25*K7/100</f>
        <v>362.20265831849997</v>
      </c>
      <c r="L25" s="136">
        <f>I25*L7/100</f>
        <v>375.06340352000007</v>
      </c>
      <c r="M25" s="137"/>
    </row>
    <row r="26" spans="1:13" s="53" customFormat="1" ht="21" customHeight="1">
      <c r="A26" s="57" t="s">
        <v>25</v>
      </c>
      <c r="B26" s="68">
        <v>39.44</v>
      </c>
      <c r="C26" s="68">
        <v>34.07</v>
      </c>
      <c r="D26" s="68">
        <v>40.38</v>
      </c>
      <c r="E26" s="68">
        <f>D26*E7/100</f>
        <v>41.227979999999995</v>
      </c>
      <c r="F26" s="136">
        <f>D26*F7/100</f>
        <v>41.995200000000004</v>
      </c>
      <c r="G26" s="137"/>
      <c r="H26" s="68">
        <f>E26*H7/100</f>
        <v>42.2586795</v>
      </c>
      <c r="I26" s="136">
        <f>F26*I7/100</f>
        <v>43.675008000000005</v>
      </c>
      <c r="J26" s="137"/>
      <c r="K26" s="68">
        <f>H26*K7/100</f>
        <v>43.86450932099999</v>
      </c>
      <c r="L26" s="136">
        <f>I26*L7/100</f>
        <v>45.42200832</v>
      </c>
      <c r="M26" s="137"/>
    </row>
    <row r="27" spans="1:13" s="53" customFormat="1" ht="21" customHeight="1">
      <c r="A27" s="57" t="s">
        <v>26</v>
      </c>
      <c r="B27" s="67">
        <v>0.06</v>
      </c>
      <c r="C27" s="67">
        <v>0.07</v>
      </c>
      <c r="D27" s="68">
        <v>0.065</v>
      </c>
      <c r="E27" s="75">
        <v>0.068</v>
      </c>
      <c r="F27" s="136">
        <v>0.068</v>
      </c>
      <c r="G27" s="137"/>
      <c r="H27" s="68">
        <v>0.07</v>
      </c>
      <c r="I27" s="136">
        <v>0.07</v>
      </c>
      <c r="J27" s="137"/>
      <c r="K27" s="68">
        <v>0.072</v>
      </c>
      <c r="L27" s="136">
        <v>0.07</v>
      </c>
      <c r="M27" s="137"/>
    </row>
    <row r="28" ht="12.75">
      <c r="A28" s="1"/>
    </row>
    <row r="30" spans="7:9" ht="12.75">
      <c r="G30" s="12"/>
      <c r="H30" s="12"/>
      <c r="I30" s="12"/>
    </row>
  </sheetData>
  <sheetProtection/>
  <mergeCells count="77">
    <mergeCell ref="A1:M1"/>
    <mergeCell ref="B3:M3"/>
    <mergeCell ref="E4:M4"/>
    <mergeCell ref="D5:D6"/>
    <mergeCell ref="K5:M5"/>
    <mergeCell ref="H5:J5"/>
    <mergeCell ref="A2:G2"/>
    <mergeCell ref="F6:G6"/>
    <mergeCell ref="F7:G7"/>
    <mergeCell ref="F8:G8"/>
    <mergeCell ref="F9:G9"/>
    <mergeCell ref="F10:G10"/>
    <mergeCell ref="A3:A6"/>
    <mergeCell ref="B5:B6"/>
    <mergeCell ref="E5:G5"/>
    <mergeCell ref="C5:C6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L6:M6"/>
    <mergeCell ref="L7:M7"/>
    <mergeCell ref="L8:M8"/>
    <mergeCell ref="L9:M9"/>
    <mergeCell ref="L10:M10"/>
    <mergeCell ref="L22:M22"/>
    <mergeCell ref="L11:M11"/>
    <mergeCell ref="L12:M12"/>
    <mergeCell ref="L13:M13"/>
    <mergeCell ref="L14:M14"/>
    <mergeCell ref="L15:M15"/>
    <mergeCell ref="L16:M16"/>
    <mergeCell ref="L23:M23"/>
    <mergeCell ref="L24:M24"/>
    <mergeCell ref="L25:M25"/>
    <mergeCell ref="L26:M26"/>
    <mergeCell ref="L27:M27"/>
    <mergeCell ref="L17:M17"/>
    <mergeCell ref="L18:M18"/>
    <mergeCell ref="L19:M19"/>
    <mergeCell ref="L20:M20"/>
    <mergeCell ref="L21:M21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Ефимова Наталья Курбангалеевна</cp:lastModifiedBy>
  <cp:lastPrinted>2022-07-06T12:09:54Z</cp:lastPrinted>
  <dcterms:created xsi:type="dcterms:W3CDTF">2005-06-07T12:20:02Z</dcterms:created>
  <dcterms:modified xsi:type="dcterms:W3CDTF">2022-07-13T06:52:39Z</dcterms:modified>
  <cp:category/>
  <cp:version/>
  <cp:contentType/>
  <cp:contentStatus/>
</cp:coreProperties>
</file>